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45" windowWidth="20730" windowHeight="11700" activeTab="1"/>
  </bookViews>
  <sheets>
    <sheet name="资金分配表" sheetId="13" r:id="rId1"/>
    <sheet name="资金分配表（1-1）" sheetId="6" r:id="rId2"/>
    <sheet name="资金分配表(1-2)" sheetId="11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3" l="1"/>
  <c r="I9" i="13"/>
  <c r="I10" i="13"/>
  <c r="I11" i="13"/>
  <c r="I12" i="13"/>
  <c r="I13" i="13"/>
  <c r="I14" i="13"/>
  <c r="I15" i="13"/>
  <c r="I7" i="13"/>
  <c r="H8" i="13"/>
  <c r="H9" i="13"/>
  <c r="H10" i="13"/>
  <c r="H11" i="13"/>
  <c r="H12" i="13"/>
  <c r="H13" i="13"/>
  <c r="H14" i="13"/>
  <c r="H15" i="13"/>
  <c r="H7" i="13"/>
  <c r="G16" i="13"/>
  <c r="H16" i="13" l="1"/>
  <c r="E18" i="6" l="1"/>
  <c r="G17" i="11" l="1"/>
  <c r="F17" i="11"/>
  <c r="E17" i="11"/>
  <c r="K9" i="6" l="1"/>
  <c r="L9" i="6"/>
  <c r="E10" i="6"/>
  <c r="K10" i="6" s="1"/>
  <c r="L10" i="6"/>
  <c r="E11" i="6"/>
  <c r="K11" i="6" s="1"/>
  <c r="L11" i="6"/>
  <c r="E12" i="6"/>
  <c r="K12" i="6" s="1"/>
  <c r="L12" i="6"/>
  <c r="E13" i="6"/>
  <c r="K13" i="6" s="1"/>
  <c r="L13" i="6"/>
  <c r="K14" i="6"/>
  <c r="L14" i="6"/>
  <c r="K15" i="6"/>
  <c r="L15" i="6"/>
  <c r="K16" i="6"/>
  <c r="L16" i="6"/>
  <c r="K17" i="6"/>
  <c r="L17" i="6"/>
  <c r="C18" i="6"/>
  <c r="D18" i="6"/>
  <c r="F18" i="6"/>
  <c r="G18" i="6"/>
  <c r="H18" i="6"/>
  <c r="I18" i="6"/>
  <c r="J18" i="6"/>
  <c r="L18" i="6" l="1"/>
  <c r="K18" i="6"/>
  <c r="E8" i="13" l="1"/>
  <c r="E9" i="13"/>
  <c r="E10" i="13"/>
  <c r="E11" i="13"/>
  <c r="E12" i="13"/>
  <c r="E13" i="13"/>
  <c r="E14" i="13"/>
  <c r="E15" i="13"/>
  <c r="E7" i="13"/>
  <c r="F16" i="13"/>
  <c r="E16" i="13" l="1"/>
  <c r="I16" i="13"/>
  <c r="N9" i="11" l="1"/>
  <c r="N10" i="11"/>
  <c r="N11" i="11"/>
  <c r="N12" i="11"/>
  <c r="N13" i="11"/>
  <c r="N8" i="11"/>
  <c r="N14" i="11"/>
  <c r="N15" i="11"/>
  <c r="N16" i="11"/>
  <c r="D16" i="13" l="1"/>
  <c r="C16" i="13"/>
  <c r="N17" i="11" l="1"/>
  <c r="D17" i="11" l="1"/>
  <c r="H17" i="11"/>
  <c r="I17" i="11"/>
  <c r="J17" i="11"/>
  <c r="K17" i="11"/>
  <c r="L17" i="11"/>
  <c r="M17" i="11"/>
  <c r="C17" i="11" l="1"/>
</calcChain>
</file>

<file path=xl/sharedStrings.xml><?xml version="1.0" encoding="utf-8"?>
<sst xmlns="http://schemas.openxmlformats.org/spreadsheetml/2006/main" count="89" uniqueCount="64">
  <si>
    <r>
      <rPr>
        <sz val="10"/>
        <color theme="1"/>
        <rFont val="方正黑体_GBK"/>
        <family val="3"/>
        <charset val="134"/>
      </rPr>
      <t>附件</t>
    </r>
    <r>
      <rPr>
        <sz val="10"/>
        <color theme="1"/>
        <rFont val="Times New Roman"/>
        <family val="1"/>
      </rPr>
      <t>1-1</t>
    </r>
    <phoneticPr fontId="1" type="noConversion"/>
  </si>
  <si>
    <r>
      <rPr>
        <sz val="11"/>
        <color theme="1"/>
        <rFont val="宋体"/>
        <family val="2"/>
        <charset val="134"/>
      </rPr>
      <t>单位：万元</t>
    </r>
    <phoneticPr fontId="1" type="noConversion"/>
  </si>
  <si>
    <r>
      <rPr>
        <b/>
        <sz val="11"/>
        <color rgb="FF000000"/>
        <rFont val="方正黑体_GBK"/>
        <family val="3"/>
        <charset val="134"/>
      </rPr>
      <t>序号</t>
    </r>
  </si>
  <si>
    <r>
      <rPr>
        <b/>
        <sz val="11"/>
        <color rgb="FF000000"/>
        <rFont val="方正黑体_GBK"/>
        <family val="3"/>
        <charset val="134"/>
      </rPr>
      <t>区属</t>
    </r>
    <phoneticPr fontId="1" type="noConversion"/>
  </si>
  <si>
    <r>
      <rPr>
        <b/>
        <sz val="11"/>
        <color rgb="FF000000"/>
        <rFont val="方正黑体_GBK"/>
        <family val="3"/>
        <charset val="134"/>
      </rPr>
      <t>本次实际下达合计</t>
    </r>
    <phoneticPr fontId="1" type="noConversion"/>
  </si>
  <si>
    <r>
      <rPr>
        <b/>
        <sz val="11"/>
        <color rgb="FF000000"/>
        <rFont val="方正黑体_GBK"/>
        <family val="3"/>
        <charset val="134"/>
      </rPr>
      <t>工作任务名称</t>
    </r>
  </si>
  <si>
    <r>
      <rPr>
        <b/>
        <sz val="11"/>
        <color rgb="FF000000"/>
        <rFont val="方正黑体_GBK"/>
        <family val="3"/>
        <charset val="134"/>
      </rPr>
      <t>耕地有机质提升</t>
    </r>
  </si>
  <si>
    <r>
      <rPr>
        <b/>
        <sz val="11"/>
        <color rgb="FF000000"/>
        <rFont val="方正黑体_GBK"/>
        <family val="3"/>
        <charset val="134"/>
      </rPr>
      <t>耕地质量监测与评价</t>
    </r>
  </si>
  <si>
    <r>
      <rPr>
        <b/>
        <sz val="11"/>
        <color rgb="FF000000"/>
        <rFont val="方正黑体_GBK"/>
        <family val="3"/>
        <charset val="134"/>
      </rPr>
      <t>高标准农田建设（第一批）</t>
    </r>
  </si>
  <si>
    <r>
      <rPr>
        <b/>
        <sz val="11"/>
        <color rgb="FF000000"/>
        <rFont val="方正黑体_GBK"/>
        <family val="3"/>
        <charset val="134"/>
      </rPr>
      <t>水产良种保种及亲本更新</t>
    </r>
  </si>
  <si>
    <r>
      <rPr>
        <b/>
        <sz val="11"/>
        <color rgb="FF000000"/>
        <rFont val="方正黑体_GBK"/>
        <family val="3"/>
        <charset val="134"/>
      </rPr>
      <t>种子市场例行检测及品种综合性测试、展示、种畜禽质量安全监管</t>
    </r>
  </si>
  <si>
    <r>
      <rPr>
        <b/>
        <sz val="11"/>
        <color rgb="FF000000"/>
        <rFont val="方正黑体_GBK"/>
        <family val="3"/>
        <charset val="134"/>
      </rPr>
      <t>水产种质资源保护区建设管护</t>
    </r>
  </si>
  <si>
    <r>
      <rPr>
        <b/>
        <sz val="11"/>
        <color rgb="FF000000"/>
        <rFont val="方正黑体_GBK"/>
        <family val="3"/>
        <charset val="134"/>
      </rPr>
      <t>实际需求资金额</t>
    </r>
    <phoneticPr fontId="1" type="noConversion"/>
  </si>
  <si>
    <r>
      <rPr>
        <b/>
        <sz val="11"/>
        <color rgb="FF000000"/>
        <rFont val="方正黑体_GBK"/>
        <family val="3"/>
        <charset val="134"/>
      </rPr>
      <t>已提前下达资金（苏财农〔</t>
    </r>
    <r>
      <rPr>
        <b/>
        <sz val="11"/>
        <color rgb="FF000000"/>
        <rFont val="Times New Roman"/>
        <family val="1"/>
      </rPr>
      <t>2024</t>
    </r>
    <r>
      <rPr>
        <b/>
        <sz val="11"/>
        <color rgb="FF000000"/>
        <rFont val="方正黑体_GBK"/>
        <family val="3"/>
        <charset val="134"/>
      </rPr>
      <t>〕</t>
    </r>
    <r>
      <rPr>
        <b/>
        <sz val="11"/>
        <color rgb="FF000000"/>
        <rFont val="Times New Roman"/>
        <family val="1"/>
      </rPr>
      <t>92</t>
    </r>
    <r>
      <rPr>
        <b/>
        <sz val="11"/>
        <color rgb="FF000000"/>
        <rFont val="方正黑体_GBK"/>
        <family val="3"/>
        <charset val="134"/>
      </rPr>
      <t>号）</t>
    </r>
  </si>
  <si>
    <r>
      <rPr>
        <b/>
        <sz val="11"/>
        <color rgb="FF000000"/>
        <rFont val="方正黑体_GBK"/>
        <family val="3"/>
        <charset val="134"/>
      </rPr>
      <t>本次下达资金</t>
    </r>
  </si>
  <si>
    <r>
      <rPr>
        <b/>
        <sz val="11"/>
        <color rgb="FF000000"/>
        <rFont val="方正黑体_GBK"/>
        <family val="3"/>
        <charset val="134"/>
      </rPr>
      <t>财政补助资金</t>
    </r>
  </si>
  <si>
    <r>
      <rPr>
        <sz val="11"/>
        <color theme="1"/>
        <rFont val="宋体"/>
        <family val="2"/>
        <charset val="134"/>
      </rPr>
      <t>江北新区</t>
    </r>
    <phoneticPr fontId="1" type="noConversion"/>
  </si>
  <si>
    <r>
      <rPr>
        <sz val="11"/>
        <color theme="1"/>
        <rFont val="宋体"/>
        <family val="2"/>
        <charset val="134"/>
      </rPr>
      <t>江宁区</t>
    </r>
    <phoneticPr fontId="1" type="noConversion"/>
  </si>
  <si>
    <r>
      <rPr>
        <sz val="11"/>
        <color theme="1"/>
        <rFont val="宋体"/>
        <family val="2"/>
        <charset val="134"/>
      </rPr>
      <t>浦口区</t>
    </r>
    <phoneticPr fontId="1" type="noConversion"/>
  </si>
  <si>
    <r>
      <rPr>
        <sz val="11"/>
        <color theme="1"/>
        <rFont val="宋体"/>
        <family val="2"/>
        <charset val="134"/>
      </rPr>
      <t>六合区</t>
    </r>
    <phoneticPr fontId="1" type="noConversion"/>
  </si>
  <si>
    <r>
      <rPr>
        <sz val="11"/>
        <color theme="1"/>
        <rFont val="宋体"/>
        <family val="2"/>
        <charset val="134"/>
      </rPr>
      <t>溧水区</t>
    </r>
    <phoneticPr fontId="1" type="noConversion"/>
  </si>
  <si>
    <r>
      <rPr>
        <sz val="11"/>
        <color theme="1"/>
        <rFont val="宋体"/>
        <family val="2"/>
        <charset val="134"/>
      </rPr>
      <t>高淳区</t>
    </r>
    <phoneticPr fontId="1" type="noConversion"/>
  </si>
  <si>
    <r>
      <rPr>
        <sz val="11"/>
        <color theme="1"/>
        <rFont val="宋体"/>
        <family val="2"/>
        <charset val="134"/>
      </rPr>
      <t>栖霞区</t>
    </r>
    <phoneticPr fontId="1" type="noConversion"/>
  </si>
  <si>
    <r>
      <rPr>
        <sz val="11"/>
        <color theme="1"/>
        <rFont val="宋体"/>
        <family val="2"/>
        <charset val="134"/>
      </rPr>
      <t>雨花台区</t>
    </r>
    <phoneticPr fontId="1" type="noConversion"/>
  </si>
  <si>
    <r>
      <rPr>
        <sz val="11"/>
        <color theme="1"/>
        <rFont val="宋体"/>
        <family val="2"/>
        <charset val="134"/>
      </rPr>
      <t>市本级</t>
    </r>
    <phoneticPr fontId="1" type="noConversion"/>
  </si>
  <si>
    <r>
      <rPr>
        <sz val="11"/>
        <color theme="1"/>
        <rFont val="宋体"/>
        <family val="2"/>
        <charset val="134"/>
      </rPr>
      <t>合计</t>
    </r>
    <phoneticPr fontId="1" type="noConversion"/>
  </si>
  <si>
    <r>
      <t>213</t>
    </r>
    <r>
      <rPr>
        <b/>
        <sz val="11"/>
        <color theme="1"/>
        <rFont val="宋体"/>
        <family val="3"/>
        <charset val="134"/>
      </rPr>
      <t>农林水支出</t>
    </r>
    <phoneticPr fontId="1" type="noConversion"/>
  </si>
  <si>
    <r>
      <t>2120814</t>
    </r>
    <r>
      <rPr>
        <b/>
        <sz val="11"/>
        <color rgb="FF000000"/>
        <rFont val="方正黑体_GBK"/>
        <family val="3"/>
        <charset val="134"/>
      </rPr>
      <t>农业生产发展支出</t>
    </r>
    <phoneticPr fontId="1" type="noConversion"/>
  </si>
  <si>
    <r>
      <rPr>
        <sz val="10"/>
        <color theme="1"/>
        <rFont val="方正黑体_GBK"/>
        <family val="3"/>
        <charset val="134"/>
      </rPr>
      <t>附件</t>
    </r>
    <r>
      <rPr>
        <sz val="10"/>
        <color theme="1"/>
        <rFont val="Times New Roman"/>
        <family val="1"/>
      </rPr>
      <t>1-2</t>
    </r>
    <phoneticPr fontId="1" type="noConversion"/>
  </si>
  <si>
    <r>
      <rPr>
        <sz val="10"/>
        <color theme="1"/>
        <rFont val="宋体"/>
        <family val="2"/>
        <charset val="134"/>
      </rPr>
      <t>单位：万元</t>
    </r>
    <phoneticPr fontId="1" type="noConversion"/>
  </si>
  <si>
    <r>
      <rPr>
        <b/>
        <sz val="11"/>
        <color rgb="FF000000"/>
        <rFont val="宋体"/>
        <family val="3"/>
        <charset val="134"/>
      </rPr>
      <t>序号</t>
    </r>
  </si>
  <si>
    <r>
      <rPr>
        <b/>
        <sz val="11"/>
        <color rgb="FF000000"/>
        <rFont val="宋体"/>
        <family val="3"/>
        <charset val="134"/>
      </rPr>
      <t>区属</t>
    </r>
    <phoneticPr fontId="1" type="noConversion"/>
  </si>
  <si>
    <r>
      <rPr>
        <b/>
        <sz val="11"/>
        <color rgb="FF000000"/>
        <rFont val="宋体"/>
        <family val="3"/>
        <charset val="134"/>
      </rPr>
      <t>本次实际下达合计</t>
    </r>
    <phoneticPr fontId="1" type="noConversion"/>
  </si>
  <si>
    <r>
      <rPr>
        <b/>
        <sz val="11"/>
        <color rgb="FF000000"/>
        <rFont val="宋体"/>
        <family val="3"/>
        <charset val="134"/>
      </rPr>
      <t>工作任务名称</t>
    </r>
  </si>
  <si>
    <r>
      <rPr>
        <b/>
        <sz val="11"/>
        <color rgb="FF000000"/>
        <rFont val="宋体"/>
        <family val="3"/>
        <charset val="134"/>
      </rPr>
      <t>设施棚室改造</t>
    </r>
  </si>
  <si>
    <r>
      <rPr>
        <b/>
        <sz val="11"/>
        <color rgb="FF000000"/>
        <rFont val="宋体"/>
        <family val="3"/>
        <charset val="134"/>
      </rPr>
      <t>畜禽粪污处理设施更新</t>
    </r>
  </si>
  <si>
    <r>
      <rPr>
        <b/>
        <sz val="11"/>
        <color rgb="FF000000"/>
        <rFont val="宋体"/>
        <family val="3"/>
        <charset val="134"/>
      </rPr>
      <t>执法及安全生产监管</t>
    </r>
    <phoneticPr fontId="1" type="noConversion"/>
  </si>
  <si>
    <r>
      <rPr>
        <b/>
        <sz val="11"/>
        <color rgb="FF000000"/>
        <rFont val="宋体"/>
        <family val="3"/>
        <charset val="134"/>
      </rPr>
      <t>对承担省调执法任务市县执法船进行补贴</t>
    </r>
  </si>
  <si>
    <t>本次计划下达</t>
    <phoneticPr fontId="1" type="noConversion"/>
  </si>
  <si>
    <r>
      <rPr>
        <sz val="11"/>
        <color theme="1"/>
        <rFont val="宋体"/>
        <family val="2"/>
        <charset val="134"/>
      </rPr>
      <t>单位：万元</t>
    </r>
    <phoneticPr fontId="1" type="noConversion"/>
  </si>
  <si>
    <r>
      <rPr>
        <b/>
        <sz val="11"/>
        <color rgb="FF000000"/>
        <rFont val="宋体"/>
        <family val="3"/>
        <charset val="134"/>
      </rPr>
      <t>本次计划下达</t>
    </r>
    <phoneticPr fontId="1" type="noConversion"/>
  </si>
  <si>
    <r>
      <rPr>
        <b/>
        <sz val="11"/>
        <color rgb="FF000000"/>
        <rFont val="宋体"/>
        <family val="3"/>
        <charset val="134"/>
      </rPr>
      <t>本次实际下达</t>
    </r>
    <phoneticPr fontId="1" type="noConversion"/>
  </si>
  <si>
    <r>
      <rPr>
        <sz val="10"/>
        <color theme="1"/>
        <rFont val="方正黑体_GBK"/>
        <family val="3"/>
        <charset val="134"/>
      </rPr>
      <t>附件</t>
    </r>
    <r>
      <rPr>
        <sz val="10"/>
        <color theme="1"/>
        <rFont val="Times New Roman"/>
        <family val="1"/>
      </rPr>
      <t>1</t>
    </r>
    <phoneticPr fontId="1" type="noConversion"/>
  </si>
  <si>
    <r>
      <rPr>
        <b/>
        <sz val="11"/>
        <color theme="1"/>
        <rFont val="宋体"/>
        <family val="3"/>
        <charset val="134"/>
      </rPr>
      <t>本次实际下达</t>
    </r>
    <phoneticPr fontId="1" type="noConversion"/>
  </si>
  <si>
    <t>本次计划下达合计</t>
    <phoneticPr fontId="1" type="noConversion"/>
  </si>
  <si>
    <r>
      <rPr>
        <sz val="10"/>
        <color theme="1"/>
        <rFont val="宋体"/>
        <family val="2"/>
        <charset val="134"/>
      </rPr>
      <t>备注：市本级资金</t>
    </r>
    <r>
      <rPr>
        <sz val="10"/>
        <color theme="1"/>
        <rFont val="Times New Roman"/>
        <family val="1"/>
      </rPr>
      <t>206.8</t>
    </r>
    <r>
      <rPr>
        <sz val="10"/>
        <color theme="1"/>
        <rFont val="宋体"/>
        <family val="2"/>
        <charset val="134"/>
      </rPr>
      <t>万元，含质监处农产品质量安全监管</t>
    </r>
    <r>
      <rPr>
        <sz val="10"/>
        <color theme="1"/>
        <rFont val="Times New Roman"/>
        <family val="1"/>
      </rPr>
      <t>18</t>
    </r>
    <r>
      <rPr>
        <sz val="10"/>
        <color theme="1"/>
        <rFont val="宋体"/>
        <family val="2"/>
        <charset val="134"/>
      </rPr>
      <t>万元、特色农产品专项风险评估</t>
    </r>
    <r>
      <rPr>
        <sz val="10"/>
        <color theme="1"/>
        <rFont val="Times New Roman"/>
        <family val="1"/>
      </rPr>
      <t>39.8</t>
    </r>
    <r>
      <rPr>
        <sz val="10"/>
        <color theme="1"/>
        <rFont val="宋体"/>
        <family val="2"/>
        <charset val="134"/>
      </rPr>
      <t>万元，市农检院省例行监测</t>
    </r>
    <r>
      <rPr>
        <sz val="10"/>
        <color theme="1"/>
        <rFont val="Times New Roman"/>
        <family val="1"/>
      </rPr>
      <t>100</t>
    </r>
    <r>
      <rPr>
        <sz val="10"/>
        <color theme="1"/>
        <rFont val="宋体"/>
        <family val="2"/>
        <charset val="134"/>
      </rPr>
      <t>万元（资金归口处为质监处）；市兽医站开展强制免疫、布病防控业务培训</t>
    </r>
    <r>
      <rPr>
        <sz val="10"/>
        <color theme="1"/>
        <rFont val="Times New Roman"/>
        <family val="1"/>
      </rPr>
      <t>20</t>
    </r>
    <r>
      <rPr>
        <sz val="10"/>
        <color theme="1"/>
        <rFont val="宋体"/>
        <family val="2"/>
        <charset val="134"/>
      </rPr>
      <t>万元（资金归口管理处为兽医处）；市执法总队对承担省调执法任务市县执法船进行补贴</t>
    </r>
    <r>
      <rPr>
        <sz val="10"/>
        <color theme="1"/>
        <rFont val="Times New Roman"/>
        <family val="1"/>
      </rPr>
      <t>7</t>
    </r>
    <r>
      <rPr>
        <sz val="10"/>
        <color theme="1"/>
        <rFont val="宋体"/>
        <family val="2"/>
        <charset val="134"/>
      </rPr>
      <t>万元，开展系列渔政执法专项行动</t>
    </r>
    <r>
      <rPr>
        <sz val="10"/>
        <color theme="1"/>
        <rFont val="Times New Roman"/>
        <family val="1"/>
      </rPr>
      <t>6</t>
    </r>
    <r>
      <rPr>
        <sz val="10"/>
        <color theme="1"/>
        <rFont val="宋体"/>
        <family val="2"/>
        <charset val="134"/>
      </rPr>
      <t>万元；市执法总队加强农机安全监理装备和执法能力建设</t>
    </r>
    <r>
      <rPr>
        <sz val="10"/>
        <color theme="1"/>
        <rFont val="Times New Roman"/>
        <family val="1"/>
      </rPr>
      <t>3</t>
    </r>
    <r>
      <rPr>
        <sz val="10"/>
        <color theme="1"/>
        <rFont val="宋体"/>
        <family val="2"/>
        <charset val="134"/>
      </rPr>
      <t>万元、市装备中心开展农机质量调查</t>
    </r>
    <r>
      <rPr>
        <sz val="10"/>
        <color theme="1"/>
        <rFont val="Times New Roman"/>
        <family val="1"/>
      </rPr>
      <t>5</t>
    </r>
    <r>
      <rPr>
        <sz val="10"/>
        <color theme="1"/>
        <rFont val="宋体"/>
        <family val="2"/>
        <charset val="134"/>
      </rPr>
      <t>万元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2"/>
        <charset val="134"/>
      </rPr>
      <t>（以上资金归口处为装备处）；畜牧处开展饲料产品监督抽查</t>
    </r>
    <r>
      <rPr>
        <sz val="10"/>
        <color theme="1"/>
        <rFont val="Times New Roman"/>
        <family val="1"/>
      </rPr>
      <t>8</t>
    </r>
    <r>
      <rPr>
        <sz val="10"/>
        <color theme="1"/>
        <rFont val="宋体"/>
        <family val="2"/>
        <charset val="134"/>
      </rPr>
      <t>万元。</t>
    </r>
    <phoneticPr fontId="1" type="noConversion"/>
  </si>
  <si>
    <t>智慧农场</t>
    <phoneticPr fontId="1" type="noConversion"/>
  </si>
  <si>
    <t>智慧牧场</t>
    <phoneticPr fontId="1" type="noConversion"/>
  </si>
  <si>
    <t>智慧渔场</t>
    <phoneticPr fontId="1" type="noConversion"/>
  </si>
  <si>
    <r>
      <t>2025</t>
    </r>
    <r>
      <rPr>
        <sz val="20"/>
        <color theme="1"/>
        <rFont val="方正小标宋简体"/>
        <family val="4"/>
        <charset val="134"/>
      </rPr>
      <t>年第二批省级现代农业发展补助专项资金下达表</t>
    </r>
    <phoneticPr fontId="1" type="noConversion"/>
  </si>
  <si>
    <r>
      <t>2120814</t>
    </r>
    <r>
      <rPr>
        <b/>
        <sz val="11"/>
        <color rgb="FF000000"/>
        <rFont val="宋体"/>
        <family val="3"/>
        <charset val="134"/>
      </rPr>
      <t>农业生产发展支出</t>
    </r>
    <phoneticPr fontId="1" type="noConversion"/>
  </si>
  <si>
    <r>
      <t>213</t>
    </r>
    <r>
      <rPr>
        <b/>
        <sz val="11"/>
        <color theme="1"/>
        <rFont val="宋体"/>
        <family val="3"/>
        <charset val="134"/>
      </rPr>
      <t>农林水支出</t>
    </r>
    <phoneticPr fontId="1" type="noConversion"/>
  </si>
  <si>
    <t>现代农业发展专项资金</t>
    <phoneticPr fontId="1" type="noConversion"/>
  </si>
  <si>
    <r>
      <t>2025</t>
    </r>
    <r>
      <rPr>
        <sz val="20"/>
        <color theme="1"/>
        <rFont val="方正小标宋简体"/>
        <family val="4"/>
        <charset val="134"/>
      </rPr>
      <t>年第二批省级专项资金和发展新型农村集体经济资金下达表</t>
    </r>
    <phoneticPr fontId="1" type="noConversion"/>
  </si>
  <si>
    <t>发展新型农村集体经济资金</t>
    <phoneticPr fontId="1" type="noConversion"/>
  </si>
  <si>
    <t>现代设施农业建设</t>
    <phoneticPr fontId="1" type="noConversion"/>
  </si>
  <si>
    <t>智慧农业发展</t>
    <phoneticPr fontId="1" type="noConversion"/>
  </si>
  <si>
    <t>动物及水生生物疫病防控</t>
    <phoneticPr fontId="1" type="noConversion"/>
  </si>
  <si>
    <t>农产品质量安全监管</t>
    <phoneticPr fontId="1" type="noConversion"/>
  </si>
  <si>
    <t>农业执法及安全生产监管</t>
    <phoneticPr fontId="1" type="noConversion"/>
  </si>
  <si>
    <t>农药化肥双减与农业废弃物处置</t>
    <phoneticPr fontId="1" type="noConversion"/>
  </si>
  <si>
    <t>太湖地区农业绿色发展情况监测</t>
    <phoneticPr fontId="1" type="noConversion"/>
  </si>
  <si>
    <t>本次实际下达</t>
    <phoneticPr fontId="1" type="noConversion"/>
  </si>
  <si>
    <r>
      <rPr>
        <sz val="10"/>
        <color theme="1"/>
        <rFont val="宋体"/>
        <family val="2"/>
        <charset val="134"/>
      </rPr>
      <t>备注：市本级资金</t>
    </r>
    <r>
      <rPr>
        <sz val="10"/>
        <color theme="1"/>
        <rFont val="Times New Roman"/>
        <family val="1"/>
      </rPr>
      <t>162</t>
    </r>
    <r>
      <rPr>
        <sz val="10"/>
        <color theme="1"/>
        <rFont val="宋体"/>
        <family val="2"/>
        <charset val="134"/>
      </rPr>
      <t>万元，含市耕保站开展耕地质量监测</t>
    </r>
    <r>
      <rPr>
        <sz val="10"/>
        <color theme="1"/>
        <rFont val="Times New Roman"/>
        <family val="1"/>
      </rPr>
      <t>17</t>
    </r>
    <r>
      <rPr>
        <sz val="10"/>
        <color theme="1"/>
        <rFont val="宋体"/>
        <family val="2"/>
        <charset val="134"/>
      </rPr>
      <t>万元（资金归口管理处为耕保处）；渔业处管护国家级水产种质资源保护区</t>
    </r>
    <r>
      <rPr>
        <sz val="10"/>
        <color theme="1"/>
        <rFont val="Times New Roman"/>
        <family val="1"/>
      </rPr>
      <t>30</t>
    </r>
    <r>
      <rPr>
        <sz val="10"/>
        <color theme="1"/>
        <rFont val="宋体"/>
        <family val="2"/>
        <charset val="134"/>
      </rPr>
      <t>万元；水科所开展水产良种引进、保存、培育、繁育及亲本更新</t>
    </r>
    <r>
      <rPr>
        <sz val="10"/>
        <color theme="1"/>
        <rFont val="Times New Roman"/>
        <family val="1"/>
      </rPr>
      <t>60</t>
    </r>
    <r>
      <rPr>
        <sz val="10"/>
        <color theme="1"/>
        <rFont val="宋体"/>
        <family val="2"/>
        <charset val="134"/>
      </rPr>
      <t>万元（资金归口管理处为种业处）；市种子站开展区试站品种展示、种子市场例行检查、品种纯度和真实性种植鉴定及相关配套条件建设、种业信息统计</t>
    </r>
    <r>
      <rPr>
        <sz val="10"/>
        <color theme="1"/>
        <rFont val="Times New Roman"/>
        <family val="1"/>
      </rPr>
      <t>55</t>
    </r>
    <r>
      <rPr>
        <sz val="10"/>
        <color theme="1"/>
        <rFont val="宋体"/>
        <family val="2"/>
        <charset val="134"/>
      </rPr>
      <t>万元（资金归口管理处为种业处）。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</si>
</sst>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方正黑体_GBK"/>
      <family val="3"/>
      <charset val="134"/>
    </font>
    <font>
      <sz val="20"/>
      <color theme="1"/>
      <name val="方正小标宋简体"/>
      <family val="4"/>
      <charset val="134"/>
    </font>
    <font>
      <sz val="12"/>
      <name val="宋体"/>
      <family val="3"/>
      <charset val="134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1"/>
      <color rgb="FF000000"/>
      <name val="方正黑体_GBK"/>
      <family val="3"/>
      <charset val="134"/>
    </font>
    <font>
      <sz val="11"/>
      <color theme="1"/>
      <name val="Times New Roman"/>
      <family val="1"/>
    </font>
    <font>
      <b/>
      <sz val="11"/>
      <color theme="1"/>
      <name val="宋体"/>
      <family val="3"/>
      <charset val="134"/>
      <scheme val="minor"/>
    </font>
    <font>
      <sz val="10"/>
      <color theme="1"/>
      <name val="Times New Roman"/>
      <family val="1"/>
    </font>
    <font>
      <sz val="20"/>
      <color theme="1"/>
      <name val="Times New Roman"/>
      <family val="1"/>
    </font>
    <font>
      <sz val="11"/>
      <color theme="1"/>
      <name val="宋体"/>
      <family val="2"/>
      <charset val="134"/>
    </font>
    <font>
      <sz val="10"/>
      <color theme="1"/>
      <name val="宋体"/>
      <family val="2"/>
      <charset val="134"/>
    </font>
    <font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宋体"/>
      <family val="3"/>
      <charset val="134"/>
    </font>
    <font>
      <b/>
      <sz val="11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8" fillId="0" borderId="1" xfId="0" applyNumberFormat="1" applyFont="1" applyBorder="1" applyAlignment="1">
      <alignment horizontal="center" vertical="center"/>
    </xf>
    <xf numFmtId="0" fontId="8" fillId="0" borderId="0" xfId="0" applyFo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176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17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0" fillId="0" borderId="2" xfId="0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</cellXfs>
  <cellStyles count="2">
    <cellStyle name="常规" xfId="0" builtinId="0"/>
    <cellStyle name="常规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opLeftCell="A7" workbookViewId="0">
      <selection activeCell="E20" sqref="E20"/>
    </sheetView>
  </sheetViews>
  <sheetFormatPr defaultRowHeight="15"/>
  <cols>
    <col min="1" max="1" width="6.125" style="21" customWidth="1"/>
    <col min="2" max="2" width="12.125" style="3" customWidth="1"/>
    <col min="3" max="3" width="14.125" style="3" customWidth="1"/>
    <col min="4" max="4" width="21" style="3" customWidth="1"/>
    <col min="5" max="5" width="15.5" style="3" customWidth="1"/>
    <col min="6" max="6" width="18" style="3" customWidth="1"/>
    <col min="7" max="7" width="14.875" style="3" customWidth="1"/>
    <col min="8" max="9" width="15.125" style="3" customWidth="1"/>
    <col min="10" max="16384" width="9" style="3"/>
  </cols>
  <sheetData>
    <row r="1" spans="1:9" ht="20.25" customHeight="1">
      <c r="A1" s="29" t="s">
        <v>42</v>
      </c>
      <c r="B1" s="30"/>
    </row>
    <row r="2" spans="1:9" ht="44.25" customHeight="1">
      <c r="A2" s="31" t="s">
        <v>53</v>
      </c>
      <c r="B2" s="32"/>
      <c r="C2" s="33"/>
      <c r="D2" s="33"/>
      <c r="E2" s="34"/>
      <c r="F2" s="34"/>
      <c r="G2" s="34"/>
      <c r="H2" s="34"/>
      <c r="I2" s="34"/>
    </row>
    <row r="3" spans="1:9" ht="20.25" customHeight="1">
      <c r="A3" s="4"/>
      <c r="B3" s="5"/>
      <c r="C3" s="6"/>
      <c r="D3" s="6"/>
      <c r="E3" s="7"/>
      <c r="F3" s="7"/>
      <c r="G3" s="7"/>
      <c r="H3" s="7"/>
      <c r="I3" s="8" t="s">
        <v>39</v>
      </c>
    </row>
    <row r="4" spans="1:9" ht="43.5" customHeight="1">
      <c r="A4" s="35" t="s">
        <v>2</v>
      </c>
      <c r="B4" s="35" t="s">
        <v>3</v>
      </c>
      <c r="C4" s="44" t="s">
        <v>52</v>
      </c>
      <c r="D4" s="45"/>
      <c r="E4" s="46"/>
      <c r="F4" s="40"/>
      <c r="G4" s="27" t="s">
        <v>54</v>
      </c>
      <c r="H4" s="36" t="s">
        <v>44</v>
      </c>
      <c r="I4" s="35" t="s">
        <v>4</v>
      </c>
    </row>
    <row r="5" spans="1:9" ht="22.5" customHeight="1">
      <c r="A5" s="35"/>
      <c r="B5" s="35"/>
      <c r="C5" s="39" t="s">
        <v>50</v>
      </c>
      <c r="D5" s="40"/>
      <c r="E5" s="41"/>
      <c r="F5" s="16" t="s">
        <v>51</v>
      </c>
      <c r="G5" s="42" t="s">
        <v>62</v>
      </c>
      <c r="H5" s="37"/>
      <c r="I5" s="35"/>
    </row>
    <row r="6" spans="1:9" ht="48" customHeight="1">
      <c r="A6" s="35"/>
      <c r="B6" s="35"/>
      <c r="C6" s="18" t="s">
        <v>40</v>
      </c>
      <c r="D6" s="18" t="s">
        <v>13</v>
      </c>
      <c r="E6" s="16" t="s">
        <v>43</v>
      </c>
      <c r="F6" s="18" t="s">
        <v>41</v>
      </c>
      <c r="G6" s="43"/>
      <c r="H6" s="38"/>
      <c r="I6" s="35"/>
    </row>
    <row r="7" spans="1:9" ht="27" customHeight="1">
      <c r="A7" s="17">
        <v>1</v>
      </c>
      <c r="B7" s="17" t="s">
        <v>16</v>
      </c>
      <c r="C7" s="17">
        <v>355.08</v>
      </c>
      <c r="D7" s="17"/>
      <c r="E7" s="17">
        <f>C7-D7</f>
        <v>355.08</v>
      </c>
      <c r="F7" s="17">
        <v>17.100000000000001</v>
      </c>
      <c r="G7" s="26"/>
      <c r="H7" s="17">
        <f>C7+F7+G7</f>
        <v>372.18</v>
      </c>
      <c r="I7" s="17">
        <f>E7+F7+G7</f>
        <v>372.18</v>
      </c>
    </row>
    <row r="8" spans="1:9" ht="27" customHeight="1">
      <c r="A8" s="17">
        <v>2</v>
      </c>
      <c r="B8" s="17" t="s">
        <v>17</v>
      </c>
      <c r="C8" s="17">
        <v>607.96</v>
      </c>
      <c r="D8" s="17">
        <v>1090</v>
      </c>
      <c r="E8" s="17">
        <f t="shared" ref="E8:E15" si="0">C8-D8</f>
        <v>-482.03999999999996</v>
      </c>
      <c r="F8" s="17">
        <v>428.62</v>
      </c>
      <c r="G8" s="26">
        <v>40</v>
      </c>
      <c r="H8" s="26">
        <f t="shared" ref="H8:H15" si="1">C8+F8+G8</f>
        <v>1076.58</v>
      </c>
      <c r="I8" s="26">
        <f t="shared" ref="I8:I15" si="2">E8+F8+G8</f>
        <v>-13.419999999999959</v>
      </c>
    </row>
    <row r="9" spans="1:9" ht="27" customHeight="1">
      <c r="A9" s="17">
        <v>3</v>
      </c>
      <c r="B9" s="17" t="s">
        <v>18</v>
      </c>
      <c r="C9" s="17">
        <v>225.69</v>
      </c>
      <c r="D9" s="17"/>
      <c r="E9" s="17">
        <f t="shared" si="0"/>
        <v>225.69</v>
      </c>
      <c r="F9" s="17">
        <v>386.34000000000003</v>
      </c>
      <c r="G9" s="26">
        <v>112</v>
      </c>
      <c r="H9" s="26">
        <f t="shared" si="1"/>
        <v>724.03</v>
      </c>
      <c r="I9" s="26">
        <f t="shared" si="2"/>
        <v>724.03</v>
      </c>
    </row>
    <row r="10" spans="1:9" ht="27" customHeight="1">
      <c r="A10" s="17">
        <v>4</v>
      </c>
      <c r="B10" s="17" t="s">
        <v>19</v>
      </c>
      <c r="C10" s="17">
        <v>4941.92</v>
      </c>
      <c r="D10" s="17">
        <v>1490</v>
      </c>
      <c r="E10" s="17">
        <f t="shared" si="0"/>
        <v>3451.92</v>
      </c>
      <c r="F10" s="17">
        <v>682.81999999999994</v>
      </c>
      <c r="G10" s="26">
        <v>180</v>
      </c>
      <c r="H10" s="26">
        <f t="shared" si="1"/>
        <v>5804.74</v>
      </c>
      <c r="I10" s="26">
        <f t="shared" si="2"/>
        <v>4314.74</v>
      </c>
    </row>
    <row r="11" spans="1:9" ht="27" customHeight="1">
      <c r="A11" s="17">
        <v>5</v>
      </c>
      <c r="B11" s="17" t="s">
        <v>20</v>
      </c>
      <c r="C11" s="17">
        <v>2708.98</v>
      </c>
      <c r="D11" s="17">
        <v>330</v>
      </c>
      <c r="E11" s="17">
        <f t="shared" si="0"/>
        <v>2378.98</v>
      </c>
      <c r="F11" s="17">
        <v>418.04</v>
      </c>
      <c r="G11" s="26">
        <v>100</v>
      </c>
      <c r="H11" s="26">
        <f t="shared" si="1"/>
        <v>3227.02</v>
      </c>
      <c r="I11" s="26">
        <f t="shared" si="2"/>
        <v>2897.02</v>
      </c>
    </row>
    <row r="12" spans="1:9" ht="27" customHeight="1">
      <c r="A12" s="17">
        <v>6</v>
      </c>
      <c r="B12" s="17" t="s">
        <v>21</v>
      </c>
      <c r="C12" s="17">
        <v>152.80000000000001</v>
      </c>
      <c r="D12" s="17"/>
      <c r="E12" s="17">
        <f t="shared" si="0"/>
        <v>152.80000000000001</v>
      </c>
      <c r="F12" s="17">
        <v>500.78000000000003</v>
      </c>
      <c r="G12" s="26">
        <v>168</v>
      </c>
      <c r="H12" s="26">
        <f t="shared" si="1"/>
        <v>821.58</v>
      </c>
      <c r="I12" s="26">
        <f t="shared" si="2"/>
        <v>821.58</v>
      </c>
    </row>
    <row r="13" spans="1:9" ht="27" customHeight="1">
      <c r="A13" s="17">
        <v>7</v>
      </c>
      <c r="B13" s="17" t="s">
        <v>22</v>
      </c>
      <c r="C13" s="17">
        <v>158.39999999999998</v>
      </c>
      <c r="D13" s="17"/>
      <c r="E13" s="17">
        <f t="shared" si="0"/>
        <v>158.39999999999998</v>
      </c>
      <c r="F13" s="17">
        <v>137</v>
      </c>
      <c r="G13" s="26">
        <v>60</v>
      </c>
      <c r="H13" s="26">
        <f t="shared" si="1"/>
        <v>355.4</v>
      </c>
      <c r="I13" s="26">
        <f t="shared" si="2"/>
        <v>355.4</v>
      </c>
    </row>
    <row r="14" spans="1:9" ht="27" customHeight="1">
      <c r="A14" s="17">
        <v>8</v>
      </c>
      <c r="B14" s="17" t="s">
        <v>23</v>
      </c>
      <c r="C14" s="17">
        <v>23.6</v>
      </c>
      <c r="D14" s="17"/>
      <c r="E14" s="17">
        <f t="shared" si="0"/>
        <v>23.6</v>
      </c>
      <c r="F14" s="17">
        <v>1</v>
      </c>
      <c r="G14" s="26"/>
      <c r="H14" s="26">
        <f t="shared" si="1"/>
        <v>24.6</v>
      </c>
      <c r="I14" s="26">
        <f t="shared" si="2"/>
        <v>24.6</v>
      </c>
    </row>
    <row r="15" spans="1:9" ht="27" customHeight="1">
      <c r="A15" s="17">
        <v>9</v>
      </c>
      <c r="B15" s="17" t="s">
        <v>24</v>
      </c>
      <c r="C15" s="17">
        <v>162</v>
      </c>
      <c r="D15" s="14"/>
      <c r="E15" s="17">
        <f t="shared" si="0"/>
        <v>162</v>
      </c>
      <c r="F15" s="17">
        <v>206.8</v>
      </c>
      <c r="G15" s="26"/>
      <c r="H15" s="26">
        <f t="shared" si="1"/>
        <v>368.8</v>
      </c>
      <c r="I15" s="26">
        <f t="shared" si="2"/>
        <v>368.8</v>
      </c>
    </row>
    <row r="16" spans="1:9" ht="27" customHeight="1">
      <c r="A16" s="28" t="s">
        <v>25</v>
      </c>
      <c r="B16" s="28"/>
      <c r="C16" s="17">
        <f>SUM(C7:C15)</f>
        <v>9336.4299999999985</v>
      </c>
      <c r="D16" s="17">
        <f t="shared" ref="D16" si="3">SUM(D7:D15)</f>
        <v>2910</v>
      </c>
      <c r="E16" s="17">
        <f>SUM(E7:E15)</f>
        <v>6426.43</v>
      </c>
      <c r="F16" s="17">
        <f>SUM(F7:F15)</f>
        <v>2778.5000000000005</v>
      </c>
      <c r="G16" s="26">
        <f>SUM(G7:G15)</f>
        <v>660</v>
      </c>
      <c r="H16" s="17">
        <f>SUM(H7:H15)</f>
        <v>12774.929999999998</v>
      </c>
      <c r="I16" s="17">
        <f>SUM(I7:I15)</f>
        <v>9864.9299999999985</v>
      </c>
    </row>
  </sheetData>
  <mergeCells count="10">
    <mergeCell ref="A16:B16"/>
    <mergeCell ref="A1:B1"/>
    <mergeCell ref="A2:I2"/>
    <mergeCell ref="A4:A6"/>
    <mergeCell ref="B4:B6"/>
    <mergeCell ref="I4:I6"/>
    <mergeCell ref="H4:H6"/>
    <mergeCell ref="C5:E5"/>
    <mergeCell ref="G5:G6"/>
    <mergeCell ref="C4:F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selection activeCell="A19" sqref="A19:L19"/>
    </sheetView>
  </sheetViews>
  <sheetFormatPr defaultRowHeight="13.5"/>
  <cols>
    <col min="1" max="1" width="4.75" style="1" customWidth="1"/>
    <col min="2" max="2" width="12.125" customWidth="1"/>
    <col min="3" max="3" width="8.75" customWidth="1"/>
    <col min="4" max="4" width="11.75" customWidth="1"/>
    <col min="5" max="5" width="15.625" customWidth="1"/>
    <col min="6" max="6" width="12.375" customWidth="1"/>
    <col min="7" max="7" width="9.375" customWidth="1"/>
    <col min="8" max="8" width="9" customWidth="1"/>
    <col min="9" max="9" width="15.375" customWidth="1"/>
    <col min="10" max="10" width="8.75" customWidth="1"/>
    <col min="11" max="11" width="11.125" customWidth="1"/>
    <col min="12" max="12" width="13.25" customWidth="1"/>
  </cols>
  <sheetData>
    <row r="1" spans="1:12" ht="20.25" customHeight="1">
      <c r="A1" s="29" t="s">
        <v>0</v>
      </c>
      <c r="B1" s="30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33.75" customHeight="1">
      <c r="A2" s="31" t="s">
        <v>49</v>
      </c>
      <c r="B2" s="32"/>
      <c r="C2" s="33"/>
      <c r="D2" s="34"/>
      <c r="E2" s="34"/>
      <c r="F2" s="34"/>
      <c r="G2" s="34"/>
      <c r="H2" s="34"/>
      <c r="I2" s="34"/>
      <c r="J2" s="34"/>
      <c r="K2" s="34"/>
      <c r="L2" s="34"/>
    </row>
    <row r="3" spans="1:12" ht="20.25" customHeight="1">
      <c r="A3" s="4"/>
      <c r="B3" s="5"/>
      <c r="C3" s="6"/>
      <c r="D3" s="7"/>
      <c r="E3" s="7"/>
      <c r="F3" s="7"/>
      <c r="G3" s="7"/>
      <c r="H3" s="7"/>
      <c r="I3" s="7"/>
      <c r="J3" s="7"/>
      <c r="K3" s="7"/>
      <c r="L3" s="8" t="s">
        <v>1</v>
      </c>
    </row>
    <row r="4" spans="1:12" ht="22.5" customHeight="1">
      <c r="A4" s="35" t="s">
        <v>2</v>
      </c>
      <c r="B4" s="35" t="s">
        <v>3</v>
      </c>
      <c r="C4" s="39" t="s">
        <v>27</v>
      </c>
      <c r="D4" s="46"/>
      <c r="E4" s="46"/>
      <c r="F4" s="46"/>
      <c r="G4" s="46"/>
      <c r="H4" s="46"/>
      <c r="I4" s="46"/>
      <c r="J4" s="54"/>
      <c r="K4" s="55" t="s">
        <v>38</v>
      </c>
      <c r="L4" s="35" t="s">
        <v>4</v>
      </c>
    </row>
    <row r="5" spans="1:12" ht="24" customHeight="1">
      <c r="A5" s="35"/>
      <c r="B5" s="35"/>
      <c r="C5" s="51" t="s">
        <v>5</v>
      </c>
      <c r="D5" s="52"/>
      <c r="E5" s="52"/>
      <c r="F5" s="52"/>
      <c r="G5" s="52"/>
      <c r="H5" s="52"/>
      <c r="I5" s="52"/>
      <c r="J5" s="53"/>
      <c r="K5" s="56"/>
      <c r="L5" s="35"/>
    </row>
    <row r="6" spans="1:12" ht="29.25" customHeight="1">
      <c r="A6" s="35"/>
      <c r="B6" s="35"/>
      <c r="C6" s="47" t="s">
        <v>6</v>
      </c>
      <c r="D6" s="47" t="s">
        <v>7</v>
      </c>
      <c r="E6" s="47" t="s">
        <v>8</v>
      </c>
      <c r="F6" s="47"/>
      <c r="G6" s="47"/>
      <c r="H6" s="47" t="s">
        <v>9</v>
      </c>
      <c r="I6" s="47" t="s">
        <v>10</v>
      </c>
      <c r="J6" s="47" t="s">
        <v>11</v>
      </c>
      <c r="K6" s="56"/>
      <c r="L6" s="35"/>
    </row>
    <row r="7" spans="1:12" ht="33" customHeight="1">
      <c r="A7" s="35"/>
      <c r="B7" s="35"/>
      <c r="C7" s="47"/>
      <c r="D7" s="47"/>
      <c r="E7" s="9" t="s">
        <v>12</v>
      </c>
      <c r="F7" s="47" t="s">
        <v>13</v>
      </c>
      <c r="G7" s="47" t="s">
        <v>14</v>
      </c>
      <c r="H7" s="47"/>
      <c r="I7" s="47"/>
      <c r="J7" s="47"/>
      <c r="K7" s="56"/>
      <c r="L7" s="35"/>
    </row>
    <row r="8" spans="1:12" ht="30" customHeight="1">
      <c r="A8" s="35"/>
      <c r="B8" s="35"/>
      <c r="C8" s="47"/>
      <c r="D8" s="47"/>
      <c r="E8" s="9" t="s">
        <v>15</v>
      </c>
      <c r="F8" s="47"/>
      <c r="G8" s="47"/>
      <c r="H8" s="47"/>
      <c r="I8" s="47"/>
      <c r="J8" s="47"/>
      <c r="K8" s="57"/>
      <c r="L8" s="35"/>
    </row>
    <row r="9" spans="1:12" ht="18" customHeight="1">
      <c r="A9" s="10">
        <v>1</v>
      </c>
      <c r="B9" s="10" t="s">
        <v>16</v>
      </c>
      <c r="C9" s="10"/>
      <c r="D9" s="11"/>
      <c r="E9" s="12">
        <v>355.08</v>
      </c>
      <c r="F9" s="10"/>
      <c r="G9" s="10">
        <v>355.08</v>
      </c>
      <c r="H9" s="10"/>
      <c r="I9" s="13"/>
      <c r="J9" s="14"/>
      <c r="K9" s="22">
        <f>C9+D9+E9+H9+I9+J9</f>
        <v>355.08</v>
      </c>
      <c r="L9" s="10">
        <f>C9+D9+G9+H9+I9+J9</f>
        <v>355.08</v>
      </c>
    </row>
    <row r="10" spans="1:12" ht="18" customHeight="1">
      <c r="A10" s="10">
        <v>2</v>
      </c>
      <c r="B10" s="10" t="s">
        <v>17</v>
      </c>
      <c r="C10" s="10"/>
      <c r="D10" s="11">
        <v>102.8</v>
      </c>
      <c r="E10" s="12">
        <f>-694.84+1090</f>
        <v>395.15999999999997</v>
      </c>
      <c r="F10" s="10">
        <v>1090</v>
      </c>
      <c r="G10" s="10">
        <v>-694.84</v>
      </c>
      <c r="H10" s="10">
        <v>40</v>
      </c>
      <c r="I10" s="13">
        <v>70</v>
      </c>
      <c r="J10" s="14"/>
      <c r="K10" s="22">
        <f t="shared" ref="K10:K17" si="0">C10+D10+E10+H10+I10+J10</f>
        <v>607.96</v>
      </c>
      <c r="L10" s="15">
        <f t="shared" ref="L10:L17" si="1">C10+D10+G10+H10+I10+J10</f>
        <v>-482.04000000000008</v>
      </c>
    </row>
    <row r="11" spans="1:12" ht="18" customHeight="1">
      <c r="A11" s="10">
        <v>3</v>
      </c>
      <c r="B11" s="10" t="s">
        <v>18</v>
      </c>
      <c r="C11" s="10"/>
      <c r="D11" s="11">
        <v>36</v>
      </c>
      <c r="E11" s="12">
        <f>168.69</f>
        <v>168.69</v>
      </c>
      <c r="F11" s="10"/>
      <c r="G11" s="10">
        <v>168.69</v>
      </c>
      <c r="H11" s="10"/>
      <c r="I11" s="13">
        <v>21</v>
      </c>
      <c r="J11" s="14"/>
      <c r="K11" s="22">
        <f t="shared" si="0"/>
        <v>225.69</v>
      </c>
      <c r="L11" s="10">
        <f t="shared" si="1"/>
        <v>225.69</v>
      </c>
    </row>
    <row r="12" spans="1:12" ht="18" customHeight="1">
      <c r="A12" s="10">
        <v>4</v>
      </c>
      <c r="B12" s="10" t="s">
        <v>19</v>
      </c>
      <c r="C12" s="10"/>
      <c r="D12" s="11">
        <v>65</v>
      </c>
      <c r="E12" s="12">
        <f>3351.92+1490</f>
        <v>4841.92</v>
      </c>
      <c r="F12" s="10">
        <v>1490</v>
      </c>
      <c r="G12" s="10">
        <v>3351.92</v>
      </c>
      <c r="H12" s="10"/>
      <c r="I12" s="13">
        <v>35</v>
      </c>
      <c r="J12" s="14"/>
      <c r="K12" s="22">
        <f t="shared" si="0"/>
        <v>4941.92</v>
      </c>
      <c r="L12" s="10">
        <f t="shared" si="1"/>
        <v>3451.92</v>
      </c>
    </row>
    <row r="13" spans="1:12" ht="18" customHeight="1">
      <c r="A13" s="10">
        <v>5</v>
      </c>
      <c r="B13" s="10" t="s">
        <v>20</v>
      </c>
      <c r="C13" s="10">
        <v>1500</v>
      </c>
      <c r="D13" s="11">
        <v>41</v>
      </c>
      <c r="E13" s="12">
        <f>801.98+330</f>
        <v>1131.98</v>
      </c>
      <c r="F13" s="10">
        <v>330</v>
      </c>
      <c r="G13" s="10">
        <v>801.98</v>
      </c>
      <c r="H13" s="10"/>
      <c r="I13" s="13">
        <v>36</v>
      </c>
      <c r="J13" s="14"/>
      <c r="K13" s="22">
        <f t="shared" si="0"/>
        <v>2708.98</v>
      </c>
      <c r="L13" s="10">
        <f t="shared" si="1"/>
        <v>2378.98</v>
      </c>
    </row>
    <row r="14" spans="1:12" ht="18" customHeight="1">
      <c r="A14" s="10">
        <v>6</v>
      </c>
      <c r="B14" s="10" t="s">
        <v>21</v>
      </c>
      <c r="C14" s="10"/>
      <c r="D14" s="11">
        <v>94.8</v>
      </c>
      <c r="E14" s="14"/>
      <c r="F14" s="10"/>
      <c r="G14" s="10"/>
      <c r="H14" s="10"/>
      <c r="I14" s="13">
        <v>28</v>
      </c>
      <c r="J14" s="10">
        <v>30</v>
      </c>
      <c r="K14" s="22">
        <f t="shared" si="0"/>
        <v>152.80000000000001</v>
      </c>
      <c r="L14" s="10">
        <f t="shared" si="1"/>
        <v>152.80000000000001</v>
      </c>
    </row>
    <row r="15" spans="1:12" ht="18" customHeight="1">
      <c r="A15" s="10">
        <v>7</v>
      </c>
      <c r="B15" s="10" t="s">
        <v>22</v>
      </c>
      <c r="C15" s="10"/>
      <c r="D15" s="11">
        <v>79.8</v>
      </c>
      <c r="E15" s="12">
        <v>78.599999999999994</v>
      </c>
      <c r="F15" s="10"/>
      <c r="G15" s="10">
        <v>78.599999999999994</v>
      </c>
      <c r="H15" s="10"/>
      <c r="I15" s="13"/>
      <c r="J15" s="10"/>
      <c r="K15" s="22">
        <f t="shared" si="0"/>
        <v>158.39999999999998</v>
      </c>
      <c r="L15" s="10">
        <f t="shared" si="1"/>
        <v>158.39999999999998</v>
      </c>
    </row>
    <row r="16" spans="1:12" ht="18" customHeight="1">
      <c r="A16" s="10">
        <v>8</v>
      </c>
      <c r="B16" s="10" t="s">
        <v>23</v>
      </c>
      <c r="C16" s="10"/>
      <c r="D16" s="11">
        <v>23.6</v>
      </c>
      <c r="E16" s="14"/>
      <c r="F16" s="10"/>
      <c r="G16" s="10"/>
      <c r="H16" s="10"/>
      <c r="I16" s="13"/>
      <c r="J16" s="10"/>
      <c r="K16" s="22">
        <f t="shared" si="0"/>
        <v>23.6</v>
      </c>
      <c r="L16" s="10">
        <f t="shared" si="1"/>
        <v>23.6</v>
      </c>
    </row>
    <row r="17" spans="1:12" ht="18" customHeight="1">
      <c r="A17" s="10">
        <v>9</v>
      </c>
      <c r="B17" s="10" t="s">
        <v>24</v>
      </c>
      <c r="C17" s="10"/>
      <c r="D17" s="10">
        <v>17</v>
      </c>
      <c r="E17" s="14"/>
      <c r="F17" s="14"/>
      <c r="G17" s="14"/>
      <c r="H17" s="10">
        <v>60</v>
      </c>
      <c r="I17" s="13">
        <v>55</v>
      </c>
      <c r="J17" s="10">
        <v>30</v>
      </c>
      <c r="K17" s="22">
        <f t="shared" si="0"/>
        <v>162</v>
      </c>
      <c r="L17" s="10">
        <f t="shared" si="1"/>
        <v>162</v>
      </c>
    </row>
    <row r="18" spans="1:12" ht="18" customHeight="1">
      <c r="A18" s="28" t="s">
        <v>25</v>
      </c>
      <c r="B18" s="28"/>
      <c r="C18" s="10">
        <f>SUM(C9:C17)</f>
        <v>1500</v>
      </c>
      <c r="D18" s="10">
        <f t="shared" ref="D18:I18" si="2">SUM(D9:D17)</f>
        <v>460.00000000000006</v>
      </c>
      <c r="E18" s="22">
        <f>SUM(E9:E17)</f>
        <v>6971.43</v>
      </c>
      <c r="F18" s="10">
        <f t="shared" si="2"/>
        <v>2910</v>
      </c>
      <c r="G18" s="10">
        <f t="shared" si="2"/>
        <v>4061.43</v>
      </c>
      <c r="H18" s="10">
        <f t="shared" si="2"/>
        <v>100</v>
      </c>
      <c r="I18" s="10">
        <f t="shared" si="2"/>
        <v>245</v>
      </c>
      <c r="J18" s="10">
        <f>SUM(J9:J17)</f>
        <v>60</v>
      </c>
      <c r="K18" s="22">
        <f>SUM(K9:K17)</f>
        <v>9336.4299999999985</v>
      </c>
      <c r="L18" s="10">
        <f>SUM(L9:L17)</f>
        <v>6426.43</v>
      </c>
    </row>
    <row r="19" spans="1:12" ht="56.25" customHeight="1">
      <c r="A19" s="49" t="s">
        <v>63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</row>
    <row r="22" spans="1:12" ht="73.5" customHeight="1">
      <c r="B22" s="48"/>
      <c r="C22" s="48"/>
      <c r="D22" s="48"/>
      <c r="E22" s="48"/>
      <c r="F22" s="48"/>
      <c r="G22" s="48"/>
      <c r="H22" s="48"/>
    </row>
  </sheetData>
  <mergeCells count="19">
    <mergeCell ref="B22:H22"/>
    <mergeCell ref="A19:L19"/>
    <mergeCell ref="A18:B18"/>
    <mergeCell ref="C5:J5"/>
    <mergeCell ref="C4:J4"/>
    <mergeCell ref="A4:A8"/>
    <mergeCell ref="B4:B8"/>
    <mergeCell ref="L4:L8"/>
    <mergeCell ref="C6:C8"/>
    <mergeCell ref="D6:D8"/>
    <mergeCell ref="E6:G6"/>
    <mergeCell ref="H6:H8"/>
    <mergeCell ref="K4:K8"/>
    <mergeCell ref="I6:I8"/>
    <mergeCell ref="J6:J8"/>
    <mergeCell ref="F7:F8"/>
    <mergeCell ref="G7:G8"/>
    <mergeCell ref="A1:B1"/>
    <mergeCell ref="A2:L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opLeftCell="A7" workbookViewId="0">
      <selection activeCell="M6" sqref="M6:M7"/>
    </sheetView>
  </sheetViews>
  <sheetFormatPr defaultRowHeight="15"/>
  <cols>
    <col min="1" max="1" width="5.25" style="21" customWidth="1"/>
    <col min="2" max="2" width="11.25" style="3" customWidth="1"/>
    <col min="3" max="3" width="11.75" style="3" customWidth="1"/>
    <col min="4" max="4" width="11.375" style="3" customWidth="1"/>
    <col min="5" max="7" width="6.25" style="3" customWidth="1"/>
    <col min="8" max="8" width="10.125" style="3" customWidth="1"/>
    <col min="9" max="10" width="9" style="3"/>
    <col min="11" max="11" width="15.25" style="3" customWidth="1"/>
    <col min="12" max="12" width="10.375" style="3" customWidth="1"/>
    <col min="13" max="13" width="12" style="3" customWidth="1"/>
    <col min="14" max="14" width="9" style="3"/>
    <col min="15" max="15" width="4.875" style="3" customWidth="1"/>
    <col min="16" max="16384" width="9" style="3"/>
  </cols>
  <sheetData>
    <row r="1" spans="1:14" ht="21" customHeight="1">
      <c r="A1" s="29" t="s">
        <v>28</v>
      </c>
      <c r="B1" s="30"/>
    </row>
    <row r="2" spans="1:14" ht="33" customHeight="1">
      <c r="A2" s="31" t="s">
        <v>49</v>
      </c>
      <c r="B2" s="32"/>
      <c r="C2" s="66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5.75" customHeight="1">
      <c r="A3" s="19"/>
      <c r="B3" s="20"/>
      <c r="C3" s="67" t="s">
        <v>29</v>
      </c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</row>
    <row r="4" spans="1:14" ht="20.25" customHeight="1">
      <c r="A4" s="35" t="s">
        <v>30</v>
      </c>
      <c r="B4" s="35" t="s">
        <v>31</v>
      </c>
      <c r="C4" s="62" t="s">
        <v>26</v>
      </c>
      <c r="D4" s="62"/>
      <c r="E4" s="62"/>
      <c r="F4" s="62"/>
      <c r="G4" s="62"/>
      <c r="H4" s="62"/>
      <c r="I4" s="62"/>
      <c r="J4" s="62"/>
      <c r="K4" s="62"/>
      <c r="L4" s="62"/>
      <c r="M4" s="63"/>
      <c r="N4" s="35" t="s">
        <v>32</v>
      </c>
    </row>
    <row r="5" spans="1:14" ht="20.25" customHeight="1">
      <c r="A5" s="35"/>
      <c r="B5" s="35"/>
      <c r="C5" s="51" t="s">
        <v>33</v>
      </c>
      <c r="D5" s="52"/>
      <c r="E5" s="52"/>
      <c r="F5" s="52"/>
      <c r="G5" s="52"/>
      <c r="H5" s="52"/>
      <c r="I5" s="52"/>
      <c r="J5" s="52"/>
      <c r="K5" s="52"/>
      <c r="L5" s="52"/>
      <c r="M5" s="53"/>
      <c r="N5" s="64"/>
    </row>
    <row r="6" spans="1:14" ht="20.25" customHeight="1">
      <c r="A6" s="35"/>
      <c r="B6" s="35"/>
      <c r="C6" s="65" t="s">
        <v>55</v>
      </c>
      <c r="D6" s="47"/>
      <c r="E6" s="59" t="s">
        <v>56</v>
      </c>
      <c r="F6" s="60"/>
      <c r="G6" s="61"/>
      <c r="H6" s="65" t="s">
        <v>57</v>
      </c>
      <c r="I6" s="65" t="s">
        <v>58</v>
      </c>
      <c r="J6" s="65" t="s">
        <v>59</v>
      </c>
      <c r="K6" s="47"/>
      <c r="L6" s="65" t="s">
        <v>60</v>
      </c>
      <c r="M6" s="65" t="s">
        <v>61</v>
      </c>
      <c r="N6" s="64"/>
    </row>
    <row r="7" spans="1:14" ht="48" customHeight="1">
      <c r="A7" s="35"/>
      <c r="B7" s="35"/>
      <c r="C7" s="18" t="s">
        <v>34</v>
      </c>
      <c r="D7" s="18" t="s">
        <v>35</v>
      </c>
      <c r="E7" s="24" t="s">
        <v>46</v>
      </c>
      <c r="F7" s="24" t="s">
        <v>47</v>
      </c>
      <c r="G7" s="25" t="s">
        <v>48</v>
      </c>
      <c r="H7" s="47"/>
      <c r="I7" s="47"/>
      <c r="J7" s="18" t="s">
        <v>36</v>
      </c>
      <c r="K7" s="18" t="s">
        <v>37</v>
      </c>
      <c r="L7" s="47"/>
      <c r="M7" s="47"/>
      <c r="N7" s="64"/>
    </row>
    <row r="8" spans="1:14" ht="22.5" customHeight="1">
      <c r="A8" s="17">
        <v>1</v>
      </c>
      <c r="B8" s="17" t="s">
        <v>16</v>
      </c>
      <c r="C8" s="14"/>
      <c r="D8" s="14"/>
      <c r="E8" s="14"/>
      <c r="F8" s="14"/>
      <c r="G8" s="14"/>
      <c r="H8" s="17">
        <v>5.5</v>
      </c>
      <c r="I8" s="17">
        <v>9.6</v>
      </c>
      <c r="J8" s="17">
        <v>2</v>
      </c>
      <c r="K8" s="17"/>
      <c r="L8" s="14"/>
      <c r="M8" s="14"/>
      <c r="N8" s="17">
        <f>SUM(C8:M8)</f>
        <v>17.100000000000001</v>
      </c>
    </row>
    <row r="9" spans="1:14" ht="22.5" customHeight="1">
      <c r="A9" s="17">
        <v>2</v>
      </c>
      <c r="B9" s="17" t="s">
        <v>17</v>
      </c>
      <c r="C9" s="2">
        <v>140.9</v>
      </c>
      <c r="D9" s="17">
        <v>45</v>
      </c>
      <c r="E9" s="17"/>
      <c r="F9" s="23">
        <v>56</v>
      </c>
      <c r="G9" s="23"/>
      <c r="H9" s="17">
        <v>81</v>
      </c>
      <c r="I9" s="17">
        <v>58.72</v>
      </c>
      <c r="J9" s="17">
        <v>2</v>
      </c>
      <c r="K9" s="17">
        <v>10</v>
      </c>
      <c r="L9" s="17">
        <v>35</v>
      </c>
      <c r="M9" s="14"/>
      <c r="N9" s="17">
        <f t="shared" ref="N9:N16" si="0">SUM(C9:M9)</f>
        <v>428.62</v>
      </c>
    </row>
    <row r="10" spans="1:14" ht="22.5" customHeight="1">
      <c r="A10" s="17">
        <v>3</v>
      </c>
      <c r="B10" s="17" t="s">
        <v>18</v>
      </c>
      <c r="C10" s="2">
        <v>121.6</v>
      </c>
      <c r="D10" s="17"/>
      <c r="E10" s="17"/>
      <c r="F10" s="23">
        <v>19</v>
      </c>
      <c r="G10" s="23"/>
      <c r="H10" s="17">
        <v>177.5</v>
      </c>
      <c r="I10" s="17">
        <v>28.24</v>
      </c>
      <c r="J10" s="17">
        <v>5</v>
      </c>
      <c r="K10" s="17"/>
      <c r="L10" s="17">
        <v>35</v>
      </c>
      <c r="M10" s="14"/>
      <c r="N10" s="17">
        <f t="shared" si="0"/>
        <v>386.34000000000003</v>
      </c>
    </row>
    <row r="11" spans="1:14" ht="22.5" customHeight="1">
      <c r="A11" s="17">
        <v>4</v>
      </c>
      <c r="B11" s="17" t="s">
        <v>19</v>
      </c>
      <c r="C11" s="2">
        <v>109.3</v>
      </c>
      <c r="D11" s="17">
        <v>100</v>
      </c>
      <c r="E11" s="17"/>
      <c r="F11" s="23">
        <v>150</v>
      </c>
      <c r="G11" s="23">
        <v>40</v>
      </c>
      <c r="H11" s="17">
        <v>192</v>
      </c>
      <c r="I11" s="17">
        <v>48.52</v>
      </c>
      <c r="J11" s="17">
        <v>2</v>
      </c>
      <c r="K11" s="17">
        <v>6</v>
      </c>
      <c r="L11" s="17">
        <v>35</v>
      </c>
      <c r="M11" s="14"/>
      <c r="N11" s="17">
        <f t="shared" si="0"/>
        <v>682.81999999999994</v>
      </c>
    </row>
    <row r="12" spans="1:14" ht="22.5" customHeight="1">
      <c r="A12" s="17">
        <v>5</v>
      </c>
      <c r="B12" s="17" t="s">
        <v>20</v>
      </c>
      <c r="C12" s="2">
        <v>143</v>
      </c>
      <c r="D12" s="17">
        <v>70</v>
      </c>
      <c r="E12" s="17"/>
      <c r="F12" s="23"/>
      <c r="G12" s="23"/>
      <c r="H12" s="17">
        <v>97</v>
      </c>
      <c r="I12" s="17">
        <v>46.04</v>
      </c>
      <c r="J12" s="17">
        <v>12</v>
      </c>
      <c r="K12" s="17"/>
      <c r="L12" s="17">
        <v>50</v>
      </c>
      <c r="M12" s="14"/>
      <c r="N12" s="17">
        <f t="shared" si="0"/>
        <v>418.04</v>
      </c>
    </row>
    <row r="13" spans="1:14" ht="22.5" customHeight="1">
      <c r="A13" s="17">
        <v>6</v>
      </c>
      <c r="B13" s="17" t="s">
        <v>21</v>
      </c>
      <c r="C13" s="2">
        <v>140.80000000000001</v>
      </c>
      <c r="D13" s="14"/>
      <c r="E13" s="23">
        <v>34</v>
      </c>
      <c r="F13" s="23"/>
      <c r="G13" s="23"/>
      <c r="H13" s="17">
        <v>79.5</v>
      </c>
      <c r="I13" s="17">
        <v>39.479999999999997</v>
      </c>
      <c r="J13" s="17">
        <v>12</v>
      </c>
      <c r="K13" s="17"/>
      <c r="L13" s="17">
        <v>55</v>
      </c>
      <c r="M13" s="17">
        <v>140</v>
      </c>
      <c r="N13" s="17">
        <f t="shared" si="0"/>
        <v>500.78000000000003</v>
      </c>
    </row>
    <row r="14" spans="1:14" ht="22.5" customHeight="1">
      <c r="A14" s="17">
        <v>7</v>
      </c>
      <c r="B14" s="17" t="s">
        <v>22</v>
      </c>
      <c r="C14" s="2">
        <v>114.4</v>
      </c>
      <c r="D14" s="14"/>
      <c r="E14" s="14"/>
      <c r="F14" s="14"/>
      <c r="G14" s="14"/>
      <c r="H14" s="17">
        <v>10</v>
      </c>
      <c r="I14" s="17">
        <v>10.6</v>
      </c>
      <c r="J14" s="17">
        <v>2</v>
      </c>
      <c r="K14" s="17"/>
      <c r="L14" s="14"/>
      <c r="M14" s="14"/>
      <c r="N14" s="17">
        <f t="shared" si="0"/>
        <v>137</v>
      </c>
    </row>
    <row r="15" spans="1:14" ht="22.5" customHeight="1">
      <c r="A15" s="17">
        <v>8</v>
      </c>
      <c r="B15" s="17" t="s">
        <v>23</v>
      </c>
      <c r="C15" s="14"/>
      <c r="D15" s="14"/>
      <c r="E15" s="14"/>
      <c r="F15" s="14"/>
      <c r="G15" s="14"/>
      <c r="H15" s="17"/>
      <c r="I15" s="17"/>
      <c r="J15" s="17">
        <v>1</v>
      </c>
      <c r="K15" s="17"/>
      <c r="L15" s="14"/>
      <c r="M15" s="14"/>
      <c r="N15" s="17">
        <f t="shared" si="0"/>
        <v>1</v>
      </c>
    </row>
    <row r="16" spans="1:14" ht="22.5" customHeight="1">
      <c r="A16" s="17">
        <v>9</v>
      </c>
      <c r="B16" s="17" t="s">
        <v>24</v>
      </c>
      <c r="C16" s="14"/>
      <c r="D16" s="14"/>
      <c r="E16" s="14"/>
      <c r="F16" s="14"/>
      <c r="G16" s="14"/>
      <c r="H16" s="17">
        <v>20</v>
      </c>
      <c r="I16" s="17">
        <v>157.80000000000001</v>
      </c>
      <c r="J16" s="17">
        <v>22</v>
      </c>
      <c r="K16" s="17">
        <v>7</v>
      </c>
      <c r="L16" s="14"/>
      <c r="M16" s="14"/>
      <c r="N16" s="17">
        <f t="shared" si="0"/>
        <v>206.8</v>
      </c>
    </row>
    <row r="17" spans="1:14" ht="22.5" customHeight="1">
      <c r="A17" s="28" t="s">
        <v>25</v>
      </c>
      <c r="B17" s="28"/>
      <c r="C17" s="17">
        <f>SUM(C8:C16)</f>
        <v>769.99999999999989</v>
      </c>
      <c r="D17" s="17">
        <f t="shared" ref="D17:M17" si="1">SUM(D8:D16)</f>
        <v>215</v>
      </c>
      <c r="E17" s="17">
        <f>SUM(E8:E16)</f>
        <v>34</v>
      </c>
      <c r="F17" s="23">
        <f>SUM(F8:F16)</f>
        <v>225</v>
      </c>
      <c r="G17" s="23">
        <f>SUM(G8:G16)</f>
        <v>40</v>
      </c>
      <c r="H17" s="17">
        <f t="shared" si="1"/>
        <v>662.5</v>
      </c>
      <c r="I17" s="17">
        <f t="shared" si="1"/>
        <v>399</v>
      </c>
      <c r="J17" s="17">
        <f t="shared" si="1"/>
        <v>60</v>
      </c>
      <c r="K17" s="17">
        <f t="shared" si="1"/>
        <v>23</v>
      </c>
      <c r="L17" s="17">
        <f t="shared" si="1"/>
        <v>210</v>
      </c>
      <c r="M17" s="17">
        <f t="shared" si="1"/>
        <v>140</v>
      </c>
      <c r="N17" s="17">
        <f>SUM(N8:N16)</f>
        <v>2778.5000000000005</v>
      </c>
    </row>
    <row r="18" spans="1:14" ht="53.25" customHeight="1">
      <c r="A18" s="49" t="s">
        <v>45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</row>
  </sheetData>
  <mergeCells count="17">
    <mergeCell ref="A1:B1"/>
    <mergeCell ref="A4:A7"/>
    <mergeCell ref="B4:B7"/>
    <mergeCell ref="M6:M7"/>
    <mergeCell ref="A2:N2"/>
    <mergeCell ref="C3:N3"/>
    <mergeCell ref="C6:D6"/>
    <mergeCell ref="H6:H7"/>
    <mergeCell ref="I6:I7"/>
    <mergeCell ref="J6:K6"/>
    <mergeCell ref="L6:L7"/>
    <mergeCell ref="A18:N18"/>
    <mergeCell ref="E6:G6"/>
    <mergeCell ref="C4:M4"/>
    <mergeCell ref="C5:M5"/>
    <mergeCell ref="N4:N7"/>
    <mergeCell ref="A17:B17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资金分配表</vt:lpstr>
      <vt:lpstr>资金分配表（1-1）</vt:lpstr>
      <vt:lpstr>资金分配表(1-2)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2025-06-20T10:43:08Z</dcterms:modified>
</cp:coreProperties>
</file>